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170"/>
  </bookViews>
  <sheets>
    <sheet name="Moraine Valley Overview" sheetId="1" r:id="rId1"/>
  </sheets>
  <definedNames>
    <definedName name="_AMO_UniqueIdentifier" hidden="1">"'bda80afd-8c4e-41ef-9111-3ee6cd24db48'"</definedName>
    <definedName name="_xlnm.Print_Area" localSheetId="0">'Moraine Valley Overview'!$A$4:$FM$41</definedName>
    <definedName name="_xlnm.Print_Titles" localSheetId="0">'Moraine Valley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C14" i="1" l="1"/>
  <c r="EZ14" i="1"/>
  <c r="FL14" i="1"/>
  <c r="FL16" i="1"/>
  <c r="EZ16" i="1"/>
  <c r="EO16" i="1"/>
  <c r="EO15" i="1"/>
  <c r="FL15" i="1"/>
  <c r="EZ15" i="1"/>
  <c r="EN13" i="1"/>
  <c r="EO13" i="1" s="1"/>
  <c r="FH13" i="1"/>
  <c r="FI13" i="1" s="1"/>
  <c r="EV13" i="1"/>
  <c r="EW13" i="1" s="1"/>
  <c r="EO12" i="1"/>
  <c r="FL12" i="1"/>
  <c r="EZ12" i="1"/>
  <c r="EO11" i="1"/>
  <c r="FL11" i="1"/>
  <c r="EZ11" i="1"/>
  <c r="EZ13" i="1" l="1"/>
  <c r="FL13" i="1"/>
  <c r="DX11" i="1"/>
  <c r="DP32" i="1" l="1"/>
  <c r="DP14" i="1"/>
  <c r="DQ14" i="1" s="1"/>
  <c r="EB34" i="1"/>
  <c r="EB33" i="1"/>
  <c r="DX31" i="1"/>
  <c r="EB31" i="1" s="1"/>
  <c r="EB30" i="1"/>
  <c r="DX29" i="1"/>
  <c r="EB29" i="1" s="1"/>
  <c r="EB16" i="1"/>
  <c r="EB15" i="1"/>
  <c r="EC15" i="1" s="1"/>
  <c r="EB13" i="1"/>
  <c r="DX13" i="1"/>
  <c r="EB12" i="1"/>
  <c r="EB11" i="1"/>
  <c r="EC12" i="1" l="1"/>
  <c r="EC16" i="1"/>
  <c r="EC13" i="1"/>
  <c r="EC11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Q12" i="1" l="1"/>
  <c r="DP29" i="1"/>
  <c r="DQ11" i="1"/>
  <c r="DP31" i="1"/>
  <c r="DQ16" i="1"/>
  <c r="DQ15" i="1"/>
  <c r="DE14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2" i="1" l="1"/>
  <c r="DD13" i="1"/>
  <c r="CS14" i="1"/>
  <c r="DE16" i="1"/>
  <c r="DE15" i="1"/>
  <c r="DE11" i="1"/>
  <c r="DE13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1" i="1" l="1"/>
  <c r="CS13" i="1"/>
  <c r="CS15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F15" i="1"/>
  <c r="CG15" i="1" s="1"/>
  <c r="CB13" i="1"/>
  <c r="CF12" i="1"/>
  <c r="CB11" i="1"/>
  <c r="CF11" i="1" s="1"/>
  <c r="CG11" i="1" s="1"/>
  <c r="CG12" i="1" l="1"/>
  <c r="CF13" i="1"/>
  <c r="CG16" i="1"/>
  <c r="CG13" i="1"/>
  <c r="BP11" i="1" l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T13" i="1" l="1"/>
  <c r="BU16" i="1"/>
  <c r="BT29" i="1"/>
  <c r="BT31" i="1"/>
  <c r="BU13" i="1" s="1"/>
  <c r="BU15" i="1"/>
  <c r="BU12" i="1"/>
  <c r="BU11" i="1"/>
  <c r="BI14" i="1"/>
  <c r="BD11" i="1" l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H13" i="1" l="1"/>
  <c r="BI12" i="1"/>
  <c r="BI11" i="1"/>
  <c r="BI15" i="1"/>
  <c r="BI16" i="1"/>
  <c r="AW14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R11" i="1" l="1"/>
  <c r="AF11" i="1"/>
  <c r="AV16" i="1"/>
  <c r="AV15" i="1"/>
  <c r="AR13" i="1"/>
  <c r="AV13" i="1" s="1"/>
  <c r="AV12" i="1"/>
  <c r="AW12" i="1" l="1"/>
  <c r="AW15" i="1"/>
  <c r="AV11" i="1"/>
  <c r="AW16" i="1"/>
  <c r="AW13" i="1"/>
  <c r="AW11" i="1" l="1"/>
  <c r="AJ16" i="1"/>
  <c r="AK16" i="1" s="1"/>
  <c r="AJ15" i="1"/>
  <c r="AK15" i="1" s="1"/>
  <c r="AJ12" i="1"/>
  <c r="X34" i="1"/>
  <c r="X30" i="1"/>
  <c r="X16" i="1"/>
  <c r="Y16" i="1" s="1"/>
  <c r="X15" i="1"/>
  <c r="Y15" i="1" s="1"/>
  <c r="X14" i="1"/>
  <c r="Y14" i="1" s="1"/>
  <c r="X12" i="1"/>
  <c r="Y12" i="1" s="1"/>
  <c r="L34" i="1"/>
  <c r="L30" i="1"/>
  <c r="L16" i="1"/>
  <c r="L15" i="1"/>
  <c r="M15" i="1" s="1"/>
  <c r="L14" i="1"/>
  <c r="M14" i="1" s="1"/>
  <c r="L12" i="1"/>
  <c r="T31" i="1"/>
  <c r="X31" i="1" s="1"/>
  <c r="H31" i="1"/>
  <c r="L31" i="1" s="1"/>
  <c r="T29" i="1"/>
  <c r="X29" i="1" s="1"/>
  <c r="H29" i="1"/>
  <c r="L29" i="1" s="1"/>
  <c r="M12" i="1" l="1"/>
  <c r="M16" i="1"/>
  <c r="AK12" i="1"/>
  <c r="T11" i="1"/>
  <c r="X11" i="1" s="1"/>
  <c r="Y11" i="1" s="1"/>
  <c r="H11" i="1"/>
  <c r="L11" i="1" s="1"/>
  <c r="M11" i="1" s="1"/>
  <c r="AJ11" i="1" l="1"/>
  <c r="AF13" i="1"/>
  <c r="T13" i="1"/>
  <c r="X13" i="1" s="1"/>
  <c r="Y13" i="1" s="1"/>
  <c r="H13" i="1"/>
  <c r="L13" i="1" s="1"/>
  <c r="M13" i="1" s="1"/>
  <c r="AJ13" i="1" l="1"/>
  <c r="AK11" i="1"/>
  <c r="AK13" i="1" l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<sst xmlns="http://schemas.openxmlformats.org/spreadsheetml/2006/main" count="890" uniqueCount="57">
  <si>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</si>
  <si>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</si>
  <si>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</si>
  <si>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</si>
  <si>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</si>
  <si>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</si>
  <si>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</si>
  <si>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</si>
  <si>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</si>
  <si>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</si>
  <si>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</si>
  <si>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</si>
  <si>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</si>
  <si>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</si>
  <si>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</si>
  <si>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</si>
  <si>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</si>
  <si>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</si>
  <si>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</si>
  <si>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</si>
  <si>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</si>
  <si>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</si>
  <si>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</si>
  <si>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Moraine Valley Community College</t>
  </si>
  <si>
    <t>Moraine Valley Community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</si>
  <si>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</si>
  <si>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</si>
  <si>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</si>
  <si>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</si>
  <si>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</si>
  <si>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</si>
  <si>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</si>
  <si>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</si>
  <si>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</si>
  <si>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</si>
  <si>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</si>
  <si>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</si>
  <si>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</si>
  <si>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</si>
  <si>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</si>
  <si>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</si>
  <si>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Moraine Valley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</si>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</sst>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23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23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23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23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23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23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23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23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23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23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23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23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23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23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82</v>
      </c>
      <c r="C11" s="15"/>
      <c r="D11" s="1">
        <v>105</v>
      </c>
      <c r="E11" s="15"/>
      <c r="F11" s="1">
        <v>457</v>
      </c>
      <c r="G11" s="15"/>
      <c r="H11" s="16">
        <f t="shared" ref="H11" si="0">SUM(F11,D11,B11)</f>
        <v>644</v>
      </c>
      <c r="I11" s="16"/>
      <c r="J11" s="1">
        <v>990</v>
      </c>
      <c r="K11" s="6"/>
      <c r="L11" s="54">
        <f>H11/J11</f>
        <v>0.65050505050505047</v>
      </c>
      <c r="M11" s="55">
        <f t="shared" ref="M11:M16" si="1">L11-L29</f>
        <v>-4.5876424334067578E-2</v>
      </c>
      <c r="N11" s="1">
        <v>140</v>
      </c>
      <c r="O11" s="15"/>
      <c r="P11" s="1">
        <v>65</v>
      </c>
      <c r="Q11" s="15"/>
      <c r="R11" s="1">
        <v>546</v>
      </c>
      <c r="S11" s="15"/>
      <c r="T11" s="16">
        <f t="shared" ref="T11" si="2">SUM(R11,P11,N11)</f>
        <v>751</v>
      </c>
      <c r="U11" s="16"/>
      <c r="V11" s="1">
        <v>1069</v>
      </c>
      <c r="W11" s="6"/>
      <c r="X11" s="54">
        <f t="shared" ref="X11:X16" si="3">T11/V11</f>
        <v>0.7025257249766137</v>
      </c>
      <c r="Y11" s="55">
        <f t="shared" ref="Y11:Y16" si="4">X11-X29</f>
        <v>-3.4668110158002863E-2</v>
      </c>
      <c r="Z11" s="66">
        <v>220</v>
      </c>
      <c r="AA11" s="65"/>
      <c r="AB11" s="66">
        <v>128</v>
      </c>
      <c r="AC11" s="65"/>
      <c r="AD11" s="66">
        <v>603</v>
      </c>
      <c r="AE11" s="65"/>
      <c r="AF11" s="63">
        <f t="shared" ref="AF11" si="5">SUM(AD11,AB11,Z11)</f>
        <v>951</v>
      </c>
      <c r="AG11" s="63"/>
      <c r="AH11" s="66">
        <v>1266</v>
      </c>
      <c r="AI11" s="16"/>
      <c r="AJ11" s="54">
        <f t="shared" ref="AJ11:AJ16" si="6">AF11/AH11</f>
        <v>0.75118483412322279</v>
      </c>
      <c r="AK11" s="55">
        <f>AJ11-AJ29</f>
        <v>-3.8640413835754339E-2</v>
      </c>
      <c r="AL11" s="68">
        <v>160</v>
      </c>
      <c r="AM11" s="65"/>
      <c r="AN11" s="66">
        <v>143</v>
      </c>
      <c r="AO11" s="65"/>
      <c r="AP11" s="66">
        <v>656</v>
      </c>
      <c r="AQ11" s="65"/>
      <c r="AR11" s="63">
        <f t="shared" ref="AR11" si="7">SUM(AP11,AN11,AL11)</f>
        <v>959</v>
      </c>
      <c r="AS11" s="63"/>
      <c r="AT11" s="66">
        <v>1273</v>
      </c>
      <c r="AU11" s="16"/>
      <c r="AV11" s="54">
        <f>AR11/AT11</f>
        <v>0.75333857030636298</v>
      </c>
      <c r="AW11" s="55">
        <f>AV11-AV29</f>
        <v>-4.1439586690224073E-2</v>
      </c>
      <c r="AX11" s="66">
        <v>152</v>
      </c>
      <c r="AY11" s="66"/>
      <c r="AZ11" s="66">
        <v>145</v>
      </c>
      <c r="BA11" s="66"/>
      <c r="BB11" s="66">
        <v>737</v>
      </c>
      <c r="BC11" s="66"/>
      <c r="BD11" s="66">
        <f t="shared" ref="BD11" si="8">SUM(AZ11,BB11,AX11)</f>
        <v>1034</v>
      </c>
      <c r="BE11" s="66"/>
      <c r="BF11" s="66">
        <v>1378</v>
      </c>
      <c r="BG11" s="16"/>
      <c r="BH11" s="54">
        <f>BD11/BF11</f>
        <v>0.75036284470246739</v>
      </c>
      <c r="BI11" s="55">
        <f>BH11-BH29</f>
        <v>-3.7156602142822126E-2</v>
      </c>
      <c r="BJ11" s="74">
        <v>124</v>
      </c>
      <c r="BK11" s="74"/>
      <c r="BL11" s="74">
        <v>113</v>
      </c>
      <c r="BM11" s="74"/>
      <c r="BN11" s="74">
        <v>729</v>
      </c>
      <c r="BO11" s="74"/>
      <c r="BP11" s="74">
        <f>SUM(BJ11,BL11,BN11)</f>
        <v>966</v>
      </c>
      <c r="BQ11" s="74"/>
      <c r="BR11" s="74">
        <v>1283</v>
      </c>
      <c r="BS11" s="16"/>
      <c r="BT11" s="54">
        <f>BP11/BR11</f>
        <v>0.75292283710054564</v>
      </c>
      <c r="BU11" s="55">
        <f t="shared" ref="BU11:BU16" si="9">BT11-BT29</f>
        <v>-1.8854630125114791E-2</v>
      </c>
      <c r="BV11" s="74">
        <v>150</v>
      </c>
      <c r="BW11" s="74"/>
      <c r="BX11" s="74">
        <v>112</v>
      </c>
      <c r="BY11" s="74"/>
      <c r="BZ11" s="74">
        <v>784</v>
      </c>
      <c r="CA11" s="74"/>
      <c r="CB11" s="74">
        <f>SUM(BV11,BX11,BZ11)</f>
        <v>1046</v>
      </c>
      <c r="CC11" s="74"/>
      <c r="CD11" s="74">
        <v>1435</v>
      </c>
      <c r="CE11" s="16"/>
      <c r="CF11" s="54">
        <f>CB11/CD11</f>
        <v>0.72891986062717773</v>
      </c>
      <c r="CG11" s="55">
        <f t="shared" ref="CG11:CG16" si="10">CF11-CF29</f>
        <v>-2.2134369563615808E-2</v>
      </c>
      <c r="CH11" s="68">
        <v>103</v>
      </c>
      <c r="CI11" s="78"/>
      <c r="CJ11" s="68">
        <v>112</v>
      </c>
      <c r="CK11" s="78"/>
      <c r="CL11" s="68">
        <v>435</v>
      </c>
      <c r="CM11" s="78"/>
      <c r="CN11" s="77">
        <f t="shared" ref="CN11" si="11">SUM(CL11,CJ11,CH11)</f>
        <v>650</v>
      </c>
      <c r="CO11" s="77"/>
      <c r="CP11" s="68">
        <v>915</v>
      </c>
      <c r="CQ11" s="16"/>
      <c r="CR11" s="54">
        <f>CN11/CP11</f>
        <v>0.7103825136612022</v>
      </c>
      <c r="CS11" s="55">
        <f t="shared" ref="CS11:CS16" si="12">CR11-CR29</f>
        <v>-5.7371977356761916E-2</v>
      </c>
      <c r="CT11" s="68">
        <v>103</v>
      </c>
      <c r="CU11" s="78"/>
      <c r="CV11" s="68">
        <v>87</v>
      </c>
      <c r="CW11" s="78"/>
      <c r="CX11" s="68">
        <v>442</v>
      </c>
      <c r="CY11" s="78"/>
      <c r="CZ11" s="77">
        <f t="shared" ref="CZ11" si="13">SUM(CX11,CV11,CT11)</f>
        <v>632</v>
      </c>
      <c r="DA11" s="77"/>
      <c r="DB11" s="68">
        <v>878</v>
      </c>
      <c r="DC11" s="16"/>
      <c r="DD11" s="54">
        <f>CZ11/DB11</f>
        <v>0.71981776765375849</v>
      </c>
      <c r="DE11" s="55">
        <f>DD11-DD29</f>
        <v>-5.6944336097343284E-2</v>
      </c>
      <c r="DF11" s="68">
        <v>77</v>
      </c>
      <c r="DG11" s="78"/>
      <c r="DH11" s="68">
        <v>54</v>
      </c>
      <c r="DI11" s="78"/>
      <c r="DJ11" s="68">
        <v>378</v>
      </c>
      <c r="DK11" s="78"/>
      <c r="DL11" s="77">
        <f t="shared" ref="DL11" si="14">SUM(DJ11,DH11,DF11)</f>
        <v>509</v>
      </c>
      <c r="DM11" s="77"/>
      <c r="DN11" s="68">
        <v>687</v>
      </c>
      <c r="DO11" s="16"/>
      <c r="DP11" s="54">
        <f t="shared" ref="DP11:DP16" si="15">DL11/DN11</f>
        <v>0.7409024745269287</v>
      </c>
      <c r="DQ11" s="55">
        <f t="shared" ref="DQ11:DQ16" si="16">DP11-DP29</f>
        <v>-3.832305314466844E-2</v>
      </c>
      <c r="DR11" s="68">
        <v>73</v>
      </c>
      <c r="DS11" s="78"/>
      <c r="DT11" s="68">
        <v>68</v>
      </c>
      <c r="DU11" s="78"/>
      <c r="DV11" s="68">
        <v>366</v>
      </c>
      <c r="DW11" s="78"/>
      <c r="DX11" s="77">
        <f t="shared" ref="DX11" si="17">SUM(DV11,DT11,DR11)</f>
        <v>507</v>
      </c>
      <c r="DY11" s="77"/>
      <c r="DZ11" s="68">
        <v>664</v>
      </c>
      <c r="EA11" s="16"/>
      <c r="EB11" s="54">
        <f>DX11/DZ11</f>
        <v>0.76355421686746983</v>
      </c>
      <c r="EC11" s="55">
        <f>EB11-EB29</f>
        <v>-1.613585204497292E-2</v>
      </c>
      <c r="ED11" s="68">
        <v>57</v>
      </c>
      <c r="EE11" s="78"/>
      <c r="EF11" s="68">
        <v>47</v>
      </c>
      <c r="EG11" s="78"/>
      <c r="EH11" s="68">
        <v>360</v>
      </c>
      <c r="EI11" s="78"/>
      <c r="EJ11" s="77">
        <f t="shared" ref="EJ11" si="18">SUM(EH11,EF11,ED11)</f>
        <v>464</v>
      </c>
      <c r="EK11" s="77"/>
      <c r="EL11" s="68">
        <v>599</v>
      </c>
      <c r="EM11" s="16"/>
      <c r="EN11" s="54">
        <f>EJ11/EL11</f>
        <v>0.77462437395659434</v>
      </c>
      <c r="EO11" s="55">
        <f>EN11-EN29</f>
        <v>-2.543976515401003E-2</v>
      </c>
      <c r="EP11" s="1">
        <f>ED11-DR11</f>
        <v>-16</v>
      </c>
      <c r="EQ11" s="54">
        <f>EP11/DR11</f>
        <v>-0.21917808219178081</v>
      </c>
      <c r="ER11" s="24">
        <f>EF11-DT11</f>
        <v>-21</v>
      </c>
      <c r="ES11" s="54">
        <f>ER11/DT11</f>
        <v>-0.30882352941176472</v>
      </c>
      <c r="ET11" s="1">
        <f>EH11-DV11</f>
        <v>-6</v>
      </c>
      <c r="EU11" s="22">
        <f>ET11/DV11</f>
        <v>-1.6393442622950821E-2</v>
      </c>
      <c r="EV11" s="24">
        <f>EJ11-DX11</f>
        <v>-43</v>
      </c>
      <c r="EW11" s="54">
        <f>EV11/DX11</f>
        <v>-8.4812623274161739E-2</v>
      </c>
      <c r="EX11" s="24">
        <f>EL11-DZ11</f>
        <v>-65</v>
      </c>
      <c r="EY11" s="54">
        <f>EX11/DZ11</f>
        <v>-9.7891566265060237E-2</v>
      </c>
      <c r="EZ11" s="44">
        <f>EN11-EB11</f>
        <v>1.107015708912451E-2</v>
      </c>
      <c r="FA11" s="28"/>
      <c r="FB11" s="1">
        <f>ED11-DF11</f>
        <v>-20</v>
      </c>
      <c r="FC11" s="54">
        <f>FB11/DF11</f>
        <v>-0.25974025974025972</v>
      </c>
      <c r="FD11" s="1">
        <f>EF11-DH11</f>
        <v>-7</v>
      </c>
      <c r="FE11" s="22">
        <f>FD11/DH11</f>
        <v>-0.12962962962962962</v>
      </c>
      <c r="FF11" s="1">
        <f>EH11-DJ11</f>
        <v>-18</v>
      </c>
      <c r="FG11" s="22">
        <f>FF11/DJ11</f>
        <v>-4.7619047619047616E-2</v>
      </c>
      <c r="FH11" s="24">
        <f t="shared" ref="FH11:FH13" si="19">EJ11-DL11</f>
        <v>-45</v>
      </c>
      <c r="FI11" s="54">
        <f t="shared" ref="FI11:FI13" si="20">FH11/DL11</f>
        <v>-8.8408644400785857E-2</v>
      </c>
      <c r="FJ11" s="24">
        <f t="shared" ref="FJ11:FJ13" si="21">EL11-DN11</f>
        <v>-88</v>
      </c>
      <c r="FK11" s="54">
        <f t="shared" ref="FK11:FK13" si="22">FJ11/DN11</f>
        <v>-0.12809315866084425</v>
      </c>
      <c r="FL11" s="46">
        <f>EN11-DP11</f>
        <v>3.3721899429665636E-2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457</v>
      </c>
      <c r="I12" s="19"/>
      <c r="J12" s="19">
        <v>990</v>
      </c>
      <c r="K12" s="15"/>
      <c r="L12" s="54">
        <f t="shared" ref="L12:L16" si="23">H12/J12</f>
        <v>0.46161616161616159</v>
      </c>
      <c r="M12" s="55">
        <f t="shared" si="1"/>
        <v>-0.11295218244263505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546</v>
      </c>
      <c r="U12" s="16"/>
      <c r="V12" s="16">
        <v>1069</v>
      </c>
      <c r="W12" s="6"/>
      <c r="X12" s="54">
        <f t="shared" si="3"/>
        <v>0.51075771749298404</v>
      </c>
      <c r="Y12" s="55">
        <f t="shared" si="4"/>
        <v>-6.7646068399450532E-2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6">
        <v>603</v>
      </c>
      <c r="AG12" s="63"/>
      <c r="AH12" s="66">
        <v>1266</v>
      </c>
      <c r="AI12" s="6"/>
      <c r="AJ12" s="54">
        <f t="shared" si="6"/>
        <v>0.476303317535545</v>
      </c>
      <c r="AK12" s="55">
        <f>AJ12-AJ30</f>
        <v>-0.12048502333214273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66">
        <v>656</v>
      </c>
      <c r="AS12" s="63"/>
      <c r="AT12" s="66">
        <v>1273</v>
      </c>
      <c r="AU12" s="6"/>
      <c r="AV12" s="54">
        <f>AR12/AT12</f>
        <v>0.51531814611154747</v>
      </c>
      <c r="AW12" s="55">
        <f>AV12-AV30</f>
        <v>-9.9630659349203343E-2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6">
        <v>737</v>
      </c>
      <c r="BE12" s="66"/>
      <c r="BF12" s="66">
        <v>1378</v>
      </c>
      <c r="BG12" s="6"/>
      <c r="BH12" s="54">
        <f>BD12/BF12</f>
        <v>0.53483309143686497</v>
      </c>
      <c r="BI12" s="55">
        <f>BH12-BH30</f>
        <v>-8.8537695079988987E-2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4">
        <v>729</v>
      </c>
      <c r="BQ12" s="74"/>
      <c r="BR12" s="74">
        <v>1283</v>
      </c>
      <c r="BS12" s="6"/>
      <c r="BT12" s="54">
        <f>BP12/BR12</f>
        <v>0.56819953234606391</v>
      </c>
      <c r="BU12" s="55">
        <f t="shared" si="9"/>
        <v>-3.4449033568622944E-2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4">
        <v>784</v>
      </c>
      <c r="CC12" s="74"/>
      <c r="CD12" s="74">
        <v>1435</v>
      </c>
      <c r="CE12" s="6"/>
      <c r="CF12" s="54">
        <f>CB12/CD12</f>
        <v>0.54634146341463419</v>
      </c>
      <c r="CG12" s="55">
        <f t="shared" si="10"/>
        <v>-5.1163770875124248E-2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8">
        <v>435</v>
      </c>
      <c r="CO12" s="66"/>
      <c r="CP12" s="68">
        <v>915</v>
      </c>
      <c r="CQ12" s="6"/>
      <c r="CR12" s="54">
        <f>CN12/CP12</f>
        <v>0.47540983606557374</v>
      </c>
      <c r="CS12" s="55">
        <f t="shared" si="12"/>
        <v>-0.14674585255718076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8">
        <v>442</v>
      </c>
      <c r="DA12" s="66"/>
      <c r="DB12" s="68">
        <v>878</v>
      </c>
      <c r="DC12" s="6"/>
      <c r="DD12" s="54">
        <f>CZ12/DB12</f>
        <v>0.50341685649202739</v>
      </c>
      <c r="DE12" s="55">
        <f>DD12-DD30</f>
        <v>-0.14135478008529623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8">
        <v>378</v>
      </c>
      <c r="DM12" s="66"/>
      <c r="DN12" s="68">
        <v>687</v>
      </c>
      <c r="DO12" s="6"/>
      <c r="DP12" s="54">
        <f t="shared" si="15"/>
        <v>0.55021834061135366</v>
      </c>
      <c r="DQ12" s="55">
        <f t="shared" si="16"/>
        <v>-9.6449434027170544E-2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8">
        <v>366</v>
      </c>
      <c r="DY12" s="66"/>
      <c r="DZ12" s="68">
        <v>664</v>
      </c>
      <c r="EA12" s="66"/>
      <c r="EB12" s="54">
        <f>DX12/DZ12</f>
        <v>0.5512048192771084</v>
      </c>
      <c r="EC12" s="55">
        <f>EB12-EB30</f>
        <v>-0.10839569844073538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8">
        <v>360</v>
      </c>
      <c r="EK12" s="66"/>
      <c r="EL12" s="68">
        <v>599</v>
      </c>
      <c r="EM12" s="66"/>
      <c r="EN12" s="54">
        <f>EJ12/EL12</f>
        <v>0.60100166944908184</v>
      </c>
      <c r="EO12" s="55">
        <f>EN12-EN30</f>
        <v>-9.1023701132446067E-2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-6</v>
      </c>
      <c r="EW12" s="54">
        <f>EV12/DX12</f>
        <v>-1.6393442622950821E-2</v>
      </c>
      <c r="EX12" s="24">
        <f>EL12-DZ12</f>
        <v>-65</v>
      </c>
      <c r="EY12" s="54">
        <f>EX12/DZ12</f>
        <v>-9.7891566265060237E-2</v>
      </c>
      <c r="EZ12" s="44">
        <f>EN12-EB12</f>
        <v>4.9796850171973439E-2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19"/>
        <v>-18</v>
      </c>
      <c r="FI12" s="54">
        <f t="shared" si="20"/>
        <v>-4.7619047619047616E-2</v>
      </c>
      <c r="FJ12" s="24">
        <f t="shared" si="21"/>
        <v>-88</v>
      </c>
      <c r="FK12" s="54">
        <f t="shared" si="22"/>
        <v>-0.12809315866084425</v>
      </c>
      <c r="FL12" s="46">
        <f>EN12-DP12</f>
        <v>5.0783328837728181E-2</v>
      </c>
    </row>
    <row r="13" spans="1:169" x14ac:dyDescent="0.25">
      <c r="A13" s="14" t="s">
        <v>4</v>
      </c>
      <c r="B13" s="16">
        <v>109</v>
      </c>
      <c r="C13" s="15"/>
      <c r="D13" s="16">
        <v>566</v>
      </c>
      <c r="E13" s="14"/>
      <c r="F13" s="18" t="s">
        <v>0</v>
      </c>
      <c r="G13" s="14"/>
      <c r="H13" s="16">
        <f>B13+D13</f>
        <v>675</v>
      </c>
      <c r="I13" s="16"/>
      <c r="J13" s="16">
        <v>1057</v>
      </c>
      <c r="K13" s="6"/>
      <c r="L13" s="54">
        <f t="shared" si="23"/>
        <v>0.6385998107852412</v>
      </c>
      <c r="M13" s="55">
        <f t="shared" si="1"/>
        <v>-1.2200652753966534E-2</v>
      </c>
      <c r="N13" s="16">
        <v>129</v>
      </c>
      <c r="O13" s="15"/>
      <c r="P13" s="16">
        <v>594</v>
      </c>
      <c r="Q13" s="14"/>
      <c r="R13" s="18" t="s">
        <v>0</v>
      </c>
      <c r="S13" s="14"/>
      <c r="T13" s="16">
        <f>N13+P13</f>
        <v>723</v>
      </c>
      <c r="U13" s="21"/>
      <c r="V13" s="21">
        <v>1110</v>
      </c>
      <c r="W13" s="14"/>
      <c r="X13" s="54">
        <f t="shared" si="3"/>
        <v>0.65135135135135136</v>
      </c>
      <c r="Y13" s="55">
        <f t="shared" si="4"/>
        <v>6.1800699928893366E-5</v>
      </c>
      <c r="Z13" s="69">
        <v>93</v>
      </c>
      <c r="AA13" s="70"/>
      <c r="AB13" s="69">
        <v>554</v>
      </c>
      <c r="AC13" s="1"/>
      <c r="AD13" s="18" t="s">
        <v>0</v>
      </c>
      <c r="AE13" s="1"/>
      <c r="AF13" s="16">
        <f>Z13+AB13</f>
        <v>647</v>
      </c>
      <c r="AG13" s="1"/>
      <c r="AH13" s="69">
        <v>1196</v>
      </c>
      <c r="AJ13" s="54">
        <f t="shared" si="6"/>
        <v>0.54096989966555187</v>
      </c>
      <c r="AK13" s="55">
        <f>AJ13-AJ31</f>
        <v>6.3569671615380852E-2</v>
      </c>
      <c r="AL13" s="63">
        <v>59</v>
      </c>
      <c r="AM13"/>
      <c r="AN13" s="63">
        <v>503</v>
      </c>
      <c r="AO13" s="1"/>
      <c r="AP13" s="18" t="s">
        <v>0</v>
      </c>
      <c r="AQ13" s="1"/>
      <c r="AR13" s="16">
        <f>AL13+AN13</f>
        <v>562</v>
      </c>
      <c r="AS13" s="1"/>
      <c r="AT13" s="63">
        <v>1075</v>
      </c>
      <c r="AV13" s="54">
        <f>AR13/AT13</f>
        <v>0.52279069767441866</v>
      </c>
      <c r="AW13" s="55">
        <f>AV13-AV31</f>
        <v>4.59019078371109E-2</v>
      </c>
      <c r="AX13" s="63">
        <v>68</v>
      </c>
      <c r="AY13" s="71"/>
      <c r="AZ13" s="63">
        <v>471</v>
      </c>
      <c r="BA13" s="1"/>
      <c r="BB13" s="18" t="s">
        <v>0</v>
      </c>
      <c r="BC13" s="1"/>
      <c r="BD13" s="16">
        <f>AX13+AZ13</f>
        <v>539</v>
      </c>
      <c r="BE13" s="1"/>
      <c r="BF13" s="63">
        <v>1114</v>
      </c>
      <c r="BH13" s="54">
        <f>BD13/BF13</f>
        <v>0.48384201077199279</v>
      </c>
      <c r="BI13" s="55">
        <f>BH13-BH31</f>
        <v>1.5733327646244799E-2</v>
      </c>
      <c r="BJ13" s="75">
        <v>27</v>
      </c>
      <c r="BK13" s="76"/>
      <c r="BL13" s="75">
        <v>232</v>
      </c>
      <c r="BM13" s="1"/>
      <c r="BN13" s="18" t="s">
        <v>0</v>
      </c>
      <c r="BO13" s="1"/>
      <c r="BP13" s="16">
        <f>BJ13+BL13</f>
        <v>259</v>
      </c>
      <c r="BQ13" s="1"/>
      <c r="BR13" s="75">
        <v>619</v>
      </c>
      <c r="BT13" s="54">
        <f>BP13/BR13</f>
        <v>0.4184168012924071</v>
      </c>
      <c r="BU13" s="55">
        <f t="shared" si="9"/>
        <v>-3.5528202302129219E-2</v>
      </c>
      <c r="BV13" s="75">
        <v>32</v>
      </c>
      <c r="BW13" s="76"/>
      <c r="BX13" s="75">
        <v>270</v>
      </c>
      <c r="BY13" s="1"/>
      <c r="BZ13" s="18" t="s">
        <v>0</v>
      </c>
      <c r="CA13" s="1"/>
      <c r="CB13" s="16">
        <f>BV13+BX13</f>
        <v>302</v>
      </c>
      <c r="CC13" s="1"/>
      <c r="CD13" s="75">
        <v>611</v>
      </c>
      <c r="CF13" s="54">
        <f>CB13/CD13</f>
        <v>0.49427168576104746</v>
      </c>
      <c r="CG13" s="55">
        <f t="shared" si="10"/>
        <v>5.0468374170480501E-2</v>
      </c>
      <c r="CH13" s="63">
        <v>34</v>
      </c>
      <c r="CI13" s="63"/>
      <c r="CJ13" s="63">
        <v>227</v>
      </c>
      <c r="CK13" s="1"/>
      <c r="CL13" s="18" t="s">
        <v>0</v>
      </c>
      <c r="CM13" s="1"/>
      <c r="CN13" s="16">
        <f>CH13+CJ13</f>
        <v>261</v>
      </c>
      <c r="CO13" s="1"/>
      <c r="CP13" s="63">
        <v>525</v>
      </c>
      <c r="CR13" s="54">
        <f>CN13/CP13</f>
        <v>0.49714285714285716</v>
      </c>
      <c r="CS13" s="55">
        <f t="shared" si="12"/>
        <v>3.5347471499776129E-2</v>
      </c>
      <c r="CT13" s="63">
        <v>32</v>
      </c>
      <c r="CU13" s="63"/>
      <c r="CV13" s="63">
        <v>270</v>
      </c>
      <c r="CW13" s="1"/>
      <c r="CX13" s="18" t="s">
        <v>0</v>
      </c>
      <c r="CY13" s="1"/>
      <c r="CZ13" s="16">
        <f>CT13+CV13</f>
        <v>302</v>
      </c>
      <c r="DA13" s="1"/>
      <c r="DB13" s="63">
        <v>479</v>
      </c>
      <c r="DD13" s="54">
        <f>CZ13/DB13</f>
        <v>0.63048016701461373</v>
      </c>
      <c r="DE13" s="55">
        <f>DD13-DD31</f>
        <v>-5.6356236018972439E-2</v>
      </c>
      <c r="DF13" s="63">
        <v>26</v>
      </c>
      <c r="DG13" s="63"/>
      <c r="DH13" s="63">
        <v>256</v>
      </c>
      <c r="DI13" s="63"/>
      <c r="DJ13" s="18" t="s">
        <v>0</v>
      </c>
      <c r="DK13" s="63"/>
      <c r="DL13" s="63">
        <f>DF13+DH13</f>
        <v>282</v>
      </c>
      <c r="DM13" s="63"/>
      <c r="DN13" s="63">
        <v>413</v>
      </c>
      <c r="DP13" s="54">
        <f t="shared" si="15"/>
        <v>0.68280871670702181</v>
      </c>
      <c r="DQ13" s="55">
        <f t="shared" si="16"/>
        <v>-1.6502774271135778E-2</v>
      </c>
      <c r="DR13" s="63">
        <v>25</v>
      </c>
      <c r="DS13" s="63"/>
      <c r="DT13" s="63">
        <v>267</v>
      </c>
      <c r="DU13" s="63"/>
      <c r="DV13" s="18" t="s">
        <v>0</v>
      </c>
      <c r="DW13" s="63"/>
      <c r="DX13" s="63">
        <f>DR13+DT13</f>
        <v>292</v>
      </c>
      <c r="DY13" s="63"/>
      <c r="DZ13" s="63">
        <v>433</v>
      </c>
      <c r="EB13" s="54">
        <f>DX13/DZ13</f>
        <v>0.67436489607390304</v>
      </c>
      <c r="EC13" s="55">
        <f>EB13-EB31</f>
        <v>-4.2587610522403008E-2</v>
      </c>
      <c r="ED13" s="63">
        <v>15</v>
      </c>
      <c r="EE13" s="63"/>
      <c r="EF13" s="63">
        <v>222</v>
      </c>
      <c r="EG13" s="63"/>
      <c r="EH13" s="18" t="s">
        <v>0</v>
      </c>
      <c r="EI13" s="63"/>
      <c r="EJ13" s="63">
        <f>ED13+EF13</f>
        <v>237</v>
      </c>
      <c r="EK13" s="63"/>
      <c r="EL13" s="63">
        <v>340</v>
      </c>
      <c r="EN13" s="54">
        <f>EJ13/EL13</f>
        <v>0.69705882352941173</v>
      </c>
      <c r="EO13" s="55">
        <f>EN13-EN31</f>
        <v>-2.7589389458630764E-2</v>
      </c>
      <c r="EP13" s="1">
        <f>ED13-DR13</f>
        <v>-10</v>
      </c>
      <c r="EQ13" s="54">
        <f>EP13/DR13</f>
        <v>-0.4</v>
      </c>
      <c r="ER13" s="24">
        <f>EF13-DT13</f>
        <v>-45</v>
      </c>
      <c r="ES13" s="54">
        <f>ER13/DT13</f>
        <v>-0.16853932584269662</v>
      </c>
      <c r="ET13" s="62" t="s">
        <v>0</v>
      </c>
      <c r="EU13" s="62" t="s">
        <v>0</v>
      </c>
      <c r="EV13" s="24">
        <f>EJ13-DX13</f>
        <v>-55</v>
      </c>
      <c r="EW13" s="54">
        <f>EV13/DX13</f>
        <v>-0.18835616438356165</v>
      </c>
      <c r="EX13" s="24">
        <f>EL13-DZ13</f>
        <v>-93</v>
      </c>
      <c r="EY13" s="54">
        <f>EX13/DZ13</f>
        <v>-0.21478060046189376</v>
      </c>
      <c r="EZ13" s="44">
        <f>EN13-EB13</f>
        <v>2.2693927455508689E-2</v>
      </c>
      <c r="FA13" s="28"/>
      <c r="FB13" s="1">
        <f>ED13-DF13</f>
        <v>-11</v>
      </c>
      <c r="FC13" s="54">
        <f>FB13/DF13</f>
        <v>-0.42307692307692307</v>
      </c>
      <c r="FD13" s="1">
        <f>EF13-DH13</f>
        <v>-34</v>
      </c>
      <c r="FE13" s="22">
        <f>FD13/DH13</f>
        <v>-0.1328125</v>
      </c>
      <c r="FF13" s="62" t="s">
        <v>0</v>
      </c>
      <c r="FG13" s="62" t="s">
        <v>0</v>
      </c>
      <c r="FH13" s="24">
        <f t="shared" si="19"/>
        <v>-45</v>
      </c>
      <c r="FI13" s="54">
        <f t="shared" si="20"/>
        <v>-0.15957446808510639</v>
      </c>
      <c r="FJ13" s="24">
        <f t="shared" si="21"/>
        <v>-73</v>
      </c>
      <c r="FK13" s="54">
        <f t="shared" si="22"/>
        <v>-0.17675544794188863</v>
      </c>
      <c r="FL13" s="46">
        <f>EN13-DP13</f>
        <v>1.4250106822389919E-2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507</v>
      </c>
      <c r="I14" s="14"/>
      <c r="J14" s="21">
        <v>620</v>
      </c>
      <c r="K14" s="14"/>
      <c r="L14" s="54">
        <f t="shared" si="23"/>
        <v>0.81774193548387097</v>
      </c>
      <c r="M14" s="55">
        <f t="shared" si="1"/>
        <v>0.12042041931158465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494</v>
      </c>
      <c r="U14" s="14"/>
      <c r="V14" s="21">
        <v>632</v>
      </c>
      <c r="W14" s="14"/>
      <c r="X14" s="54">
        <f t="shared" si="3"/>
        <v>0.78164556962025311</v>
      </c>
      <c r="Y14" s="55">
        <f t="shared" si="4"/>
        <v>0.11212089073911602</v>
      </c>
      <c r="Z14" s="49" t="s">
        <v>0</v>
      </c>
      <c r="AA14" s="72"/>
      <c r="AB14" s="49" t="s">
        <v>0</v>
      </c>
      <c r="AC14" s="72"/>
      <c r="AD14" s="49" t="s">
        <v>0</v>
      </c>
      <c r="AE14" s="72"/>
      <c r="AF14" s="49">
        <v>528</v>
      </c>
      <c r="AG14" s="72"/>
      <c r="AH14" s="49">
        <v>686</v>
      </c>
      <c r="AI14" s="1"/>
      <c r="AJ14" s="54">
        <f t="shared" si="6"/>
        <v>0.76967930029154519</v>
      </c>
      <c r="AK14" s="55">
        <f t="shared" ref="AK14" si="24">AJ14-AJ32</f>
        <v>0.11191852626934895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539</v>
      </c>
      <c r="AS14" s="1"/>
      <c r="AT14" s="18">
        <v>749</v>
      </c>
      <c r="AU14" s="1"/>
      <c r="AV14" s="54">
        <f t="shared" ref="AV14" si="25">AR14/AT14</f>
        <v>0.71962616822429903</v>
      </c>
      <c r="AW14" s="55">
        <f t="shared" ref="AW14" si="26">AV14-AV32</f>
        <v>6.1559573794334521E-2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584</v>
      </c>
      <c r="BE14" s="1"/>
      <c r="BF14" s="18">
        <v>776</v>
      </c>
      <c r="BG14" s="1"/>
      <c r="BH14" s="54">
        <f t="shared" ref="BH14" si="27">BD14/BF14</f>
        <v>0.75257731958762886</v>
      </c>
      <c r="BI14" s="55">
        <f t="shared" ref="BI14" si="28">BH14-BH32</f>
        <v>8.1465110811799413E-2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665</v>
      </c>
      <c r="BQ14" s="1"/>
      <c r="BR14" s="18">
        <v>917</v>
      </c>
      <c r="BS14" s="1"/>
      <c r="BT14" s="54">
        <f t="shared" ref="BT14" si="29">BP14/BR14</f>
        <v>0.72519083969465647</v>
      </c>
      <c r="BU14" s="55">
        <f t="shared" si="9"/>
        <v>5.0814681908887716E-2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79">
        <v>697</v>
      </c>
      <c r="CC14" s="79"/>
      <c r="CD14" s="79">
        <v>934</v>
      </c>
      <c r="CE14" s="1"/>
      <c r="CF14" s="54">
        <f t="shared" ref="CF14" si="30">CB14/CD14</f>
        <v>0.74625267665952888</v>
      </c>
      <c r="CG14" s="55">
        <f t="shared" si="10"/>
        <v>6.6647008144433362E-2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79">
        <v>819</v>
      </c>
      <c r="CO14" s="79"/>
      <c r="CP14" s="79">
        <v>1085</v>
      </c>
      <c r="CQ14" s="1"/>
      <c r="CR14" s="54">
        <f t="shared" ref="CR14" si="31">CN14/CP14</f>
        <v>0.75483870967741939</v>
      </c>
      <c r="CS14" s="58">
        <f t="shared" si="12"/>
        <v>7.8075889164598844E-2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79">
        <v>785</v>
      </c>
      <c r="DA14" s="79"/>
      <c r="DB14" s="79">
        <v>1029</v>
      </c>
      <c r="DC14" s="1"/>
      <c r="DD14" s="54">
        <f t="shared" ref="DD14" si="32">CZ14/DB14</f>
        <v>0.76287657920310981</v>
      </c>
      <c r="DE14" s="58">
        <f t="shared" ref="DE14" si="33">DD14-DD32</f>
        <v>7.3761506953347156E-2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744</v>
      </c>
      <c r="DM14" s="1"/>
      <c r="DN14" s="18">
        <v>958</v>
      </c>
      <c r="DO14" s="1"/>
      <c r="DP14" s="54">
        <f t="shared" si="15"/>
        <v>0.77661795407098122</v>
      </c>
      <c r="DQ14" s="55">
        <f t="shared" si="16"/>
        <v>7.5462783572258552E-2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79">
        <v>751</v>
      </c>
      <c r="DY14" s="79"/>
      <c r="DZ14" s="79">
        <v>943</v>
      </c>
      <c r="EA14" s="1"/>
      <c r="EB14" s="54">
        <f t="shared" ref="EB14" si="34">DX14/DZ14</f>
        <v>0.7963944856839873</v>
      </c>
      <c r="EC14" s="55">
        <f t="shared" ref="EC14" si="35">EB14-EB32</f>
        <v>7.3567722843544514E-2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7</v>
      </c>
      <c r="EW14" s="54">
        <f>EV14/DL14</f>
        <v>9.4086021505376347E-3</v>
      </c>
      <c r="EX14" s="24">
        <f>DZ14-DN14</f>
        <v>-15</v>
      </c>
      <c r="EY14" s="54">
        <f>EX14/DN14</f>
        <v>-1.5657620041753653E-2</v>
      </c>
      <c r="EZ14" s="44">
        <f>EB14-DP14</f>
        <v>1.9776531613006076E-2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-34</v>
      </c>
      <c r="FI14" s="54">
        <f>FH14/CZ14</f>
        <v>-4.3312101910828023E-2</v>
      </c>
      <c r="FJ14" s="24">
        <f>DZ14-DB14</f>
        <v>-86</v>
      </c>
      <c r="FK14" s="54">
        <f>FJ14/DB14</f>
        <v>-8.3576287657920315E-2</v>
      </c>
      <c r="FL14" s="46">
        <f>EB14-DD14</f>
        <v>3.3517906480877491E-2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19">
        <v>1997</v>
      </c>
      <c r="I15" s="19"/>
      <c r="J15" s="19">
        <v>7697</v>
      </c>
      <c r="K15" s="15"/>
      <c r="L15" s="54">
        <f t="shared" si="23"/>
        <v>0.25945173444199038</v>
      </c>
      <c r="M15" s="55">
        <f t="shared" si="1"/>
        <v>5.3381089324024661E-2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16">
        <v>1985</v>
      </c>
      <c r="U15" s="16"/>
      <c r="V15" s="16">
        <v>7452</v>
      </c>
      <c r="W15" s="6"/>
      <c r="X15" s="54">
        <f t="shared" si="3"/>
        <v>0.26637144390767581</v>
      </c>
      <c r="Y15" s="55">
        <f t="shared" si="4"/>
        <v>6.5266983416771812E-2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16">
        <v>1738</v>
      </c>
      <c r="AG15" s="16"/>
      <c r="AH15" s="16">
        <v>6994</v>
      </c>
      <c r="AI15" s="6"/>
      <c r="AJ15" s="54">
        <f t="shared" si="6"/>
        <v>0.24849871318272806</v>
      </c>
      <c r="AK15" s="55">
        <f>AJ15-AJ33</f>
        <v>4.1848484739766295E-2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3">
        <v>1779</v>
      </c>
      <c r="AS15" s="63"/>
      <c r="AT15" s="63">
        <v>7071</v>
      </c>
      <c r="AU15" s="6"/>
      <c r="AV15" s="54">
        <f>AR15/AT15</f>
        <v>0.2515910055154858</v>
      </c>
      <c r="AW15" s="55">
        <f>AV15-AV33</f>
        <v>5.5132913407140355E-2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3">
        <v>1195</v>
      </c>
      <c r="BE15" s="63"/>
      <c r="BF15" s="63">
        <v>5715</v>
      </c>
      <c r="BG15" s="6"/>
      <c r="BH15" s="54">
        <f>BD15/BF15</f>
        <v>0.20909886264216973</v>
      </c>
      <c r="BI15" s="55">
        <f>BH15-BH33</f>
        <v>1.6174569069617173E-2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3">
        <v>1956</v>
      </c>
      <c r="BQ15" s="63"/>
      <c r="BR15" s="63">
        <v>8436</v>
      </c>
      <c r="BS15" s="6"/>
      <c r="BT15" s="54">
        <f>BP15/BR15</f>
        <v>0.23186344238975817</v>
      </c>
      <c r="BU15" s="55">
        <f t="shared" si="9"/>
        <v>3.8194242677954376E-2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3">
        <v>1334</v>
      </c>
      <c r="CC15" s="63"/>
      <c r="CD15" s="63">
        <v>6069</v>
      </c>
      <c r="CE15" s="6"/>
      <c r="CF15" s="54">
        <f>CB15/CD15</f>
        <v>0.21980556928653813</v>
      </c>
      <c r="CG15" s="55">
        <f t="shared" si="10"/>
        <v>1.9792857063028996E-2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3">
        <v>1037</v>
      </c>
      <c r="CO15" s="63"/>
      <c r="CP15" s="63">
        <v>5211</v>
      </c>
      <c r="CQ15" s="6"/>
      <c r="CR15" s="54">
        <f>CN15/CP15</f>
        <v>0.19900211091920936</v>
      </c>
      <c r="CS15" s="55">
        <f t="shared" si="12"/>
        <v>9.5537793388980885E-3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3">
        <v>1076</v>
      </c>
      <c r="DA15" s="63"/>
      <c r="DB15" s="63">
        <v>5071</v>
      </c>
      <c r="DC15" s="6"/>
      <c r="DD15" s="54">
        <f>CZ15/DB15</f>
        <v>0.21218694537566554</v>
      </c>
      <c r="DE15" s="55">
        <f>DD15-DD33</f>
        <v>2.2399230573009715E-2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3">
        <v>1386</v>
      </c>
      <c r="DM15" s="63"/>
      <c r="DN15" s="63">
        <v>6070</v>
      </c>
      <c r="DO15" s="6"/>
      <c r="DP15" s="54">
        <f t="shared" si="15"/>
        <v>0.22833607907742998</v>
      </c>
      <c r="DQ15" s="55">
        <f t="shared" si="16"/>
        <v>3.5993972182314066E-2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3">
        <v>1044</v>
      </c>
      <c r="DY15" s="63"/>
      <c r="DZ15" s="63">
        <v>4798</v>
      </c>
      <c r="EA15" s="6"/>
      <c r="EB15" s="54">
        <f>DX15/DZ15</f>
        <v>0.21759066277615674</v>
      </c>
      <c r="EC15" s="55">
        <f>EB15-EB33</f>
        <v>2.6014825042165651E-2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3">
        <v>906</v>
      </c>
      <c r="EK15" s="63"/>
      <c r="EL15" s="63">
        <v>4221</v>
      </c>
      <c r="EM15" s="6"/>
      <c r="EN15" s="54">
        <f>EJ15/EL15</f>
        <v>0.21464108031272211</v>
      </c>
      <c r="EO15" s="55">
        <f>EN15-EN33</f>
        <v>2.664409968010259E-2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6">EJ15-DX15</f>
        <v>-138</v>
      </c>
      <c r="EW15" s="54">
        <f t="shared" ref="EW15:EW16" si="37">EV15/DX15</f>
        <v>-0.13218390804597702</v>
      </c>
      <c r="EX15" s="24">
        <f t="shared" ref="EX15:EX16" si="38">EL15-DZ15</f>
        <v>-577</v>
      </c>
      <c r="EY15" s="54">
        <f t="shared" ref="EY15:EY16" si="39">EX15/DZ15</f>
        <v>-0.12025844101709045</v>
      </c>
      <c r="EZ15" s="44">
        <f>EN15-EB15</f>
        <v>-2.9495824634346302E-3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40">EJ15-DL15</f>
        <v>-480</v>
      </c>
      <c r="FI15" s="54">
        <f t="shared" ref="FI15:FI16" si="41">FH15/DL15</f>
        <v>-0.34632034632034631</v>
      </c>
      <c r="FJ15" s="24">
        <f t="shared" ref="FJ15:FJ16" si="42">EL15-DN15</f>
        <v>-1849</v>
      </c>
      <c r="FK15" s="54">
        <f t="shared" ref="FK15:FK16" si="43">FJ15/DN15</f>
        <v>-0.30461285008237232</v>
      </c>
      <c r="FL15" s="46">
        <f>EN15-DP15</f>
        <v>-1.3694998764707866E-2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74</v>
      </c>
      <c r="I16" s="19"/>
      <c r="J16" s="19">
        <v>498</v>
      </c>
      <c r="K16" s="15"/>
      <c r="L16" s="54">
        <f t="shared" si="23"/>
        <v>0.14859437751004015</v>
      </c>
      <c r="M16" s="55">
        <f t="shared" si="1"/>
        <v>-8.0972694803441436E-3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95</v>
      </c>
      <c r="U16" s="16"/>
      <c r="V16" s="1">
        <v>511</v>
      </c>
      <c r="W16" s="6"/>
      <c r="X16" s="54">
        <f t="shared" si="3"/>
        <v>0.18590998043052837</v>
      </c>
      <c r="Y16" s="55">
        <f t="shared" si="4"/>
        <v>3.4579697427647493E-2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96</v>
      </c>
      <c r="AG16" s="16"/>
      <c r="AH16" s="16">
        <v>534</v>
      </c>
      <c r="AI16" s="6"/>
      <c r="AJ16" s="54">
        <f t="shared" si="6"/>
        <v>0.1797752808988764</v>
      </c>
      <c r="AK16" s="55">
        <f>AJ16-AJ34</f>
        <v>2.9602293105939537E-2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63">
        <v>64</v>
      </c>
      <c r="AS16" s="71"/>
      <c r="AT16" s="63">
        <v>445</v>
      </c>
      <c r="AU16" s="6"/>
      <c r="AV16" s="54">
        <f>AR16/AT16</f>
        <v>0.14382022471910114</v>
      </c>
      <c r="AW16" s="55">
        <f>AV16-AV34</f>
        <v>-3.3232766163596716E-3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3">
        <v>87</v>
      </c>
      <c r="BE16" s="71"/>
      <c r="BF16" s="63">
        <v>522</v>
      </c>
      <c r="BG16" s="6"/>
      <c r="BH16" s="54">
        <f>BD16/BF16</f>
        <v>0.16666666666666666</v>
      </c>
      <c r="BI16" s="55">
        <f>BH16-BH34</f>
        <v>1.1965446552877068E-2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3">
        <v>79</v>
      </c>
      <c r="BQ16" s="71"/>
      <c r="BR16" s="63">
        <v>593</v>
      </c>
      <c r="BS16" s="6"/>
      <c r="BT16" s="54">
        <f>BP16/BR16</f>
        <v>0.13322091062394603</v>
      </c>
      <c r="BU16" s="55">
        <f t="shared" si="9"/>
        <v>-1.878407314601363E-2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3">
        <v>96</v>
      </c>
      <c r="CC16" s="71"/>
      <c r="CD16" s="63">
        <v>627</v>
      </c>
      <c r="CE16" s="6"/>
      <c r="CF16" s="54">
        <f>CB16/CD16</f>
        <v>0.15311004784688995</v>
      </c>
      <c r="CG16" s="55">
        <f t="shared" si="10"/>
        <v>5.9333282229048767E-4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3">
        <v>105</v>
      </c>
      <c r="CO16" s="71"/>
      <c r="CP16" s="63">
        <v>794</v>
      </c>
      <c r="CQ16" s="6"/>
      <c r="CR16" s="54">
        <f>CN16/CP16</f>
        <v>0.13224181360201512</v>
      </c>
      <c r="CS16" s="55">
        <f t="shared" si="12"/>
        <v>-1.305287868062896E-2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3">
        <v>121</v>
      </c>
      <c r="DA16" s="71"/>
      <c r="DB16" s="63">
        <v>781</v>
      </c>
      <c r="DC16" s="6"/>
      <c r="DD16" s="54">
        <f>CZ16/DB16</f>
        <v>0.15492957746478872</v>
      </c>
      <c r="DE16" s="55">
        <f>DD16-DD34</f>
        <v>5.5382331723714817E-3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3">
        <v>80</v>
      </c>
      <c r="DM16" s="71"/>
      <c r="DN16" s="63">
        <v>647</v>
      </c>
      <c r="DO16" s="6"/>
      <c r="DP16" s="54">
        <f t="shared" si="15"/>
        <v>0.12364760432766615</v>
      </c>
      <c r="DQ16" s="55">
        <f t="shared" si="16"/>
        <v>-2.7175160581672478E-2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3">
        <v>69</v>
      </c>
      <c r="DY16" s="71"/>
      <c r="DZ16" s="63">
        <v>599</v>
      </c>
      <c r="EA16" s="6"/>
      <c r="EB16" s="54">
        <f>DX16/DZ16</f>
        <v>0.11519198664440734</v>
      </c>
      <c r="EC16" s="55">
        <f>EB16-EB34</f>
        <v>-3.1743395047071896E-2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3">
        <v>71</v>
      </c>
      <c r="EK16" s="71"/>
      <c r="EL16" s="63">
        <v>703</v>
      </c>
      <c r="EM16" s="6"/>
      <c r="EN16" s="54">
        <f>EJ16/EL16</f>
        <v>0.10099573257467995</v>
      </c>
      <c r="EO16" s="55">
        <f>EN16-EN34</f>
        <v>-4.1878523704519832E-2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6"/>
        <v>2</v>
      </c>
      <c r="EW16" s="54">
        <f t="shared" si="37"/>
        <v>2.8985507246376812E-2</v>
      </c>
      <c r="EX16" s="24">
        <f t="shared" si="38"/>
        <v>104</v>
      </c>
      <c r="EY16" s="54">
        <f t="shared" si="39"/>
        <v>0.17362270450751252</v>
      </c>
      <c r="EZ16" s="44">
        <f>EN16-EB16</f>
        <v>-1.4196254069727396E-2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40"/>
        <v>-9</v>
      </c>
      <c r="FI16" s="54">
        <f t="shared" si="41"/>
        <v>-0.1125</v>
      </c>
      <c r="FJ16" s="24">
        <f t="shared" si="42"/>
        <v>56</v>
      </c>
      <c r="FK16" s="54">
        <f t="shared" si="43"/>
        <v>8.6553323029366303E-2</v>
      </c>
      <c r="FL16" s="46">
        <f>EN16-DP16</f>
        <v>-2.2651871752986205E-2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4">SUM(F29,D29,B29)</f>
        <v>19803</v>
      </c>
      <c r="I29" s="16"/>
      <c r="J29" s="1">
        <v>28437</v>
      </c>
      <c r="K29" s="6"/>
      <c r="L29" s="17">
        <f t="shared" ref="L29:L34" si="45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6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7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6">
        <v>3064</v>
      </c>
      <c r="AM29" s="66"/>
      <c r="AN29" s="66">
        <v>2205</v>
      </c>
      <c r="AO29" s="66"/>
      <c r="AP29" s="66">
        <v>18018</v>
      </c>
      <c r="AQ29" s="66"/>
      <c r="AR29" s="66">
        <f>SUM(AN29,AP29,AL29)</f>
        <v>23287</v>
      </c>
      <c r="AS29" s="66"/>
      <c r="AT29" s="66">
        <v>29300</v>
      </c>
      <c r="AU29" s="6"/>
      <c r="AV29" s="17">
        <f>AR29/AT29</f>
        <v>0.79477815699658705</v>
      </c>
      <c r="AW29" s="6"/>
      <c r="AX29" s="66">
        <v>2507</v>
      </c>
      <c r="AY29" s="66"/>
      <c r="AZ29" s="66">
        <v>2241</v>
      </c>
      <c r="BA29" s="66"/>
      <c r="BB29" s="66">
        <v>18031</v>
      </c>
      <c r="BC29" s="66"/>
      <c r="BD29" s="66">
        <f>SUM(AZ29,BB29,AX29)</f>
        <v>22779</v>
      </c>
      <c r="BE29" s="66"/>
      <c r="BF29" s="66">
        <v>28925</v>
      </c>
      <c r="BG29" s="6"/>
      <c r="BH29" s="17">
        <f>BD29/BF29</f>
        <v>0.78751944684528952</v>
      </c>
      <c r="BI29" s="6"/>
      <c r="BJ29" s="66">
        <v>2634</v>
      </c>
      <c r="BK29" s="66"/>
      <c r="BL29" s="66">
        <v>2449</v>
      </c>
      <c r="BM29" s="66"/>
      <c r="BN29" s="66">
        <v>18112</v>
      </c>
      <c r="BO29" s="66"/>
      <c r="BP29" s="66">
        <f>SUM(BL29,BN29,BJ29)</f>
        <v>23195</v>
      </c>
      <c r="BQ29" s="66"/>
      <c r="BR29" s="64">
        <v>30054</v>
      </c>
      <c r="BS29" s="6"/>
      <c r="BT29" s="17">
        <f>BP29/BR29</f>
        <v>0.77177746722566043</v>
      </c>
      <c r="BU29" s="6"/>
      <c r="BV29" s="66">
        <v>2999</v>
      </c>
      <c r="BW29" s="66"/>
      <c r="BX29" s="66">
        <v>2208</v>
      </c>
      <c r="BY29" s="66"/>
      <c r="BZ29" s="66">
        <v>20262</v>
      </c>
      <c r="CA29" s="66"/>
      <c r="CB29" s="66">
        <f>SUM(BX29,BZ29,BV29)</f>
        <v>25469</v>
      </c>
      <c r="CC29" s="66"/>
      <c r="CD29" s="64">
        <v>33911</v>
      </c>
      <c r="CE29" s="6"/>
      <c r="CF29" s="17">
        <f>CB29/CD29</f>
        <v>0.75105423019079354</v>
      </c>
      <c r="CG29" s="6"/>
      <c r="CH29" s="77">
        <v>2756</v>
      </c>
      <c r="CI29" s="71"/>
      <c r="CJ29" s="63">
        <v>2107</v>
      </c>
      <c r="CK29" s="71"/>
      <c r="CL29" s="63">
        <v>20780</v>
      </c>
      <c r="CM29" s="66"/>
      <c r="CN29" s="66">
        <f>SUM(CJ29,CL29,CH29)</f>
        <v>25643</v>
      </c>
      <c r="CO29" s="66"/>
      <c r="CP29" s="63">
        <v>33400</v>
      </c>
      <c r="CQ29" s="6"/>
      <c r="CR29" s="17">
        <f>CN29/CP29</f>
        <v>0.76775449101796411</v>
      </c>
      <c r="CS29" s="6"/>
      <c r="CT29" s="77">
        <v>2320</v>
      </c>
      <c r="CU29" s="71"/>
      <c r="CV29" s="63">
        <v>1723</v>
      </c>
      <c r="CW29" s="71"/>
      <c r="CX29" s="63">
        <v>19750</v>
      </c>
      <c r="CY29" s="66"/>
      <c r="CZ29" s="66">
        <f>SUM(CV29,CX29,CT29)</f>
        <v>23793</v>
      </c>
      <c r="DA29" s="66"/>
      <c r="DB29" s="63">
        <v>30631</v>
      </c>
      <c r="DC29" s="6"/>
      <c r="DD29" s="17">
        <f>CZ29/DB29</f>
        <v>0.77676210375110177</v>
      </c>
      <c r="DE29" s="6"/>
      <c r="DF29" s="77">
        <v>2363</v>
      </c>
      <c r="DG29" s="71"/>
      <c r="DH29" s="63">
        <v>1625</v>
      </c>
      <c r="DI29" s="71"/>
      <c r="DJ29" s="63">
        <v>19455</v>
      </c>
      <c r="DK29" s="66"/>
      <c r="DL29" s="66">
        <f>SUM(DH29,DJ29,DF29)</f>
        <v>23443</v>
      </c>
      <c r="DM29" s="66"/>
      <c r="DN29" s="63">
        <v>30085</v>
      </c>
      <c r="DO29" s="6"/>
      <c r="DP29" s="17">
        <f>DL29/DN29</f>
        <v>0.77922552767159714</v>
      </c>
      <c r="DQ29" s="6"/>
      <c r="DR29" s="77">
        <v>2043</v>
      </c>
      <c r="DS29" s="71"/>
      <c r="DT29" s="63">
        <v>1390</v>
      </c>
      <c r="DU29" s="71"/>
      <c r="DV29" s="63">
        <v>18856</v>
      </c>
      <c r="DW29" s="66"/>
      <c r="DX29" s="66">
        <f>SUM(DT29,DV29,DR29)</f>
        <v>22289</v>
      </c>
      <c r="DY29" s="66"/>
      <c r="DZ29" s="63">
        <v>28587</v>
      </c>
      <c r="EA29" s="6"/>
      <c r="EB29" s="17">
        <f>DX29/DZ29</f>
        <v>0.77969006891244275</v>
      </c>
      <c r="EC29" s="6"/>
      <c r="ED29" s="77">
        <v>1761</v>
      </c>
      <c r="EE29" s="71"/>
      <c r="EF29" s="63">
        <v>1271</v>
      </c>
      <c r="EG29" s="71"/>
      <c r="EH29" s="63">
        <v>19421</v>
      </c>
      <c r="EI29" s="66"/>
      <c r="EJ29" s="66">
        <f>SUM(EF29,EH29,ED29)</f>
        <v>22453</v>
      </c>
      <c r="EK29" s="66"/>
      <c r="EL29" s="63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8">EJ29-DL29</f>
        <v>-990</v>
      </c>
      <c r="FI29" s="54">
        <f t="shared" ref="FI29:FI31" si="49">FH29/DL29</f>
        <v>-4.2230090005545368E-2</v>
      </c>
      <c r="FJ29" s="24">
        <f t="shared" ref="FJ29:FJ31" si="50">EL29-DN29</f>
        <v>-2021</v>
      </c>
      <c r="FK29" s="54">
        <f t="shared" ref="FK29:FK31" si="51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5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2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3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6">
        <v>18018</v>
      </c>
      <c r="AS30" s="66"/>
      <c r="AT30" s="66">
        <v>29300</v>
      </c>
      <c r="AU30" s="20"/>
      <c r="AV30" s="17">
        <f t="shared" ref="AV30:AV34" si="54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6">
        <v>18031</v>
      </c>
      <c r="BE30" s="66"/>
      <c r="BF30" s="66">
        <v>28925</v>
      </c>
      <c r="BG30" s="20"/>
      <c r="BH30" s="17">
        <f t="shared" ref="BH30:BH34" si="55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6">
        <v>18112</v>
      </c>
      <c r="BQ30" s="66"/>
      <c r="BR30" s="64">
        <v>30054</v>
      </c>
      <c r="BS30" s="20"/>
      <c r="BT30" s="17">
        <f t="shared" ref="BT30:BT34" si="56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6">
        <v>20262</v>
      </c>
      <c r="CC30" s="66"/>
      <c r="CD30" s="64">
        <v>33911</v>
      </c>
      <c r="CE30" s="20"/>
      <c r="CF30" s="17">
        <f t="shared" ref="CF30:CF34" si="57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3">
        <v>20780</v>
      </c>
      <c r="CO30" s="63"/>
      <c r="CP30" s="63">
        <v>33400</v>
      </c>
      <c r="CQ30" s="20"/>
      <c r="CR30" s="17">
        <f t="shared" ref="CR30:CR34" si="58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3">
        <v>19750</v>
      </c>
      <c r="DA30" s="63"/>
      <c r="DB30" s="63">
        <v>30631</v>
      </c>
      <c r="DC30" s="20"/>
      <c r="DD30" s="17">
        <f t="shared" ref="DD30:DD34" si="59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3">
        <v>19455</v>
      </c>
      <c r="DM30" s="63"/>
      <c r="DN30" s="63">
        <v>30085</v>
      </c>
      <c r="DO30" s="20"/>
      <c r="DP30" s="17">
        <f t="shared" ref="DP30:DP34" si="60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3">
        <v>18856</v>
      </c>
      <c r="DY30" s="63"/>
      <c r="DZ30" s="63">
        <v>28587</v>
      </c>
      <c r="EA30" s="20"/>
      <c r="EB30" s="17">
        <f t="shared" ref="EB30:EB34" si="61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3">
        <v>19421</v>
      </c>
      <c r="EK30" s="63"/>
      <c r="EL30" s="63">
        <v>28064</v>
      </c>
      <c r="EM30" s="20"/>
      <c r="EN30" s="17">
        <f t="shared" ref="EN30:EN34" si="62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8"/>
        <v>-34</v>
      </c>
      <c r="FI30" s="54">
        <f t="shared" si="49"/>
        <v>-1.7476227190953483E-3</v>
      </c>
      <c r="FJ30" s="24">
        <f t="shared" si="50"/>
        <v>-2021</v>
      </c>
      <c r="FK30" s="54">
        <f t="shared" si="51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5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2"/>
        <v>0.65128955065142247</v>
      </c>
      <c r="Y31" s="14"/>
      <c r="Z31" s="63">
        <v>1714</v>
      </c>
      <c r="AA31" s="20"/>
      <c r="AB31" s="63">
        <v>8753</v>
      </c>
      <c r="AC31" s="1"/>
      <c r="AD31" s="18" t="s">
        <v>0</v>
      </c>
      <c r="AE31" s="1"/>
      <c r="AF31" s="16">
        <f>Z31+AB31</f>
        <v>10467</v>
      </c>
      <c r="AG31" s="1"/>
      <c r="AH31" s="64">
        <v>21925</v>
      </c>
      <c r="AJ31" s="17">
        <f t="shared" si="53"/>
        <v>0.47740022805017102</v>
      </c>
      <c r="AK31" s="20"/>
      <c r="AL31" s="63">
        <v>1191</v>
      </c>
      <c r="AM31" s="20"/>
      <c r="AN31" s="63">
        <v>9508</v>
      </c>
      <c r="AO31" s="20"/>
      <c r="AP31" s="62" t="s">
        <v>0</v>
      </c>
      <c r="AQ31" s="20"/>
      <c r="AR31" s="66">
        <f>SUM(AN31,AL31)</f>
        <v>10699</v>
      </c>
      <c r="AS31" s="64"/>
      <c r="AT31" s="64">
        <v>22435</v>
      </c>
      <c r="AU31" s="20"/>
      <c r="AV31" s="17">
        <f t="shared" si="54"/>
        <v>0.47688878983730776</v>
      </c>
      <c r="AW31" s="20"/>
      <c r="AX31" s="63">
        <v>1229</v>
      </c>
      <c r="AY31" s="20"/>
      <c r="AZ31" s="63">
        <v>9332</v>
      </c>
      <c r="BA31" s="20"/>
      <c r="BB31" s="62" t="s">
        <v>0</v>
      </c>
      <c r="BC31" s="20"/>
      <c r="BD31" s="66">
        <f>SUM(AZ31,AX31)</f>
        <v>10561</v>
      </c>
      <c r="BE31" s="64"/>
      <c r="BF31" s="64">
        <v>22561</v>
      </c>
      <c r="BG31" s="20"/>
      <c r="BH31" s="17">
        <f t="shared" si="55"/>
        <v>0.46810868312574799</v>
      </c>
      <c r="BI31" s="20"/>
      <c r="BJ31" s="63">
        <v>1303</v>
      </c>
      <c r="BK31" s="20"/>
      <c r="BL31" s="63">
        <v>8800</v>
      </c>
      <c r="BM31" s="20"/>
      <c r="BN31" s="62" t="s">
        <v>0</v>
      </c>
      <c r="BO31" s="20"/>
      <c r="BP31" s="66">
        <f>SUM(BL31,BJ31)</f>
        <v>10103</v>
      </c>
      <c r="BQ31" s="64"/>
      <c r="BR31" s="64">
        <v>22256</v>
      </c>
      <c r="BS31" s="20"/>
      <c r="BT31" s="17">
        <f t="shared" si="56"/>
        <v>0.45394500359453632</v>
      </c>
      <c r="BU31" s="20"/>
      <c r="BV31" s="63">
        <v>1105</v>
      </c>
      <c r="BW31" s="20"/>
      <c r="BX31" s="63">
        <v>7740</v>
      </c>
      <c r="BY31" s="20"/>
      <c r="BZ31" s="62" t="s">
        <v>0</v>
      </c>
      <c r="CA31" s="20"/>
      <c r="CB31" s="66">
        <f>SUM(BX31,BV31)</f>
        <v>8845</v>
      </c>
      <c r="CC31" s="64"/>
      <c r="CD31" s="64">
        <v>19930</v>
      </c>
      <c r="CE31" s="20"/>
      <c r="CF31" s="17">
        <f t="shared" si="57"/>
        <v>0.44380331159056696</v>
      </c>
      <c r="CG31" s="20"/>
      <c r="CH31" s="63">
        <v>1158</v>
      </c>
      <c r="CI31" s="20"/>
      <c r="CJ31" s="77">
        <v>7829</v>
      </c>
      <c r="CK31" s="20"/>
      <c r="CL31" s="62" t="s">
        <v>0</v>
      </c>
      <c r="CM31" s="20"/>
      <c r="CN31" s="66">
        <f>SUM(CJ31,CH31)</f>
        <v>8987</v>
      </c>
      <c r="CO31" s="64"/>
      <c r="CP31" s="63">
        <v>19461</v>
      </c>
      <c r="CQ31" s="20"/>
      <c r="CR31" s="17">
        <f t="shared" si="58"/>
        <v>0.46179538564308104</v>
      </c>
      <c r="CS31" s="20"/>
      <c r="CT31" s="77">
        <v>1013</v>
      </c>
      <c r="CU31" s="71"/>
      <c r="CV31" s="63">
        <v>11666</v>
      </c>
      <c r="CW31" s="20"/>
      <c r="CX31" s="62" t="s">
        <v>0</v>
      </c>
      <c r="CY31" s="20"/>
      <c r="CZ31" s="66">
        <f>SUM(CV31,CT31)</f>
        <v>12679</v>
      </c>
      <c r="DA31" s="64"/>
      <c r="DB31" s="63">
        <v>18460</v>
      </c>
      <c r="DC31" s="20"/>
      <c r="DD31" s="17">
        <f t="shared" si="59"/>
        <v>0.68683640303358617</v>
      </c>
      <c r="DE31" s="20"/>
      <c r="DF31" s="77">
        <v>898</v>
      </c>
      <c r="DG31" s="71"/>
      <c r="DH31" s="63">
        <v>10884</v>
      </c>
      <c r="DI31" s="20"/>
      <c r="DJ31" s="62" t="s">
        <v>0</v>
      </c>
      <c r="DK31" s="20"/>
      <c r="DL31" s="66">
        <f>SUM(DH31,DF31)</f>
        <v>11782</v>
      </c>
      <c r="DM31" s="64"/>
      <c r="DN31" s="63">
        <v>16848</v>
      </c>
      <c r="DO31" s="20"/>
      <c r="DP31" s="17">
        <f t="shared" si="60"/>
        <v>0.69931149097815759</v>
      </c>
      <c r="DQ31" s="20"/>
      <c r="DR31" s="77">
        <v>970</v>
      </c>
      <c r="DS31" s="71"/>
      <c r="DT31" s="63">
        <v>9899</v>
      </c>
      <c r="DU31" s="20"/>
      <c r="DV31" s="62" t="s">
        <v>0</v>
      </c>
      <c r="DW31" s="20"/>
      <c r="DX31" s="66">
        <f>SUM(DT31,DR31)</f>
        <v>10869</v>
      </c>
      <c r="DY31" s="64"/>
      <c r="DZ31" s="63">
        <v>15160</v>
      </c>
      <c r="EA31" s="20"/>
      <c r="EB31" s="17">
        <f t="shared" si="61"/>
        <v>0.71695250659630605</v>
      </c>
      <c r="EC31" s="20"/>
      <c r="ED31" s="77">
        <v>914</v>
      </c>
      <c r="EE31" s="71"/>
      <c r="EF31" s="63">
        <v>10055</v>
      </c>
      <c r="EG31" s="20"/>
      <c r="EH31" s="62" t="s">
        <v>0</v>
      </c>
      <c r="EI31" s="20"/>
      <c r="EJ31" s="66">
        <f>SUM(EF31,ED31)</f>
        <v>10969</v>
      </c>
      <c r="EK31" s="64"/>
      <c r="EL31" s="63">
        <v>15137</v>
      </c>
      <c r="EM31" s="20"/>
      <c r="EN31" s="17">
        <f t="shared" si="62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8"/>
        <v>-813</v>
      </c>
      <c r="FI31" s="54">
        <f t="shared" si="49"/>
        <v>-6.9003564759803085E-2</v>
      </c>
      <c r="FJ31" s="24">
        <f t="shared" si="50"/>
        <v>-1711</v>
      </c>
      <c r="FK31" s="54">
        <f t="shared" si="51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5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2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3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4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5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3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7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8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9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3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1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2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5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2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3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4">
        <v>29353</v>
      </c>
      <c r="AS33" s="64"/>
      <c r="AT33" s="64">
        <v>149411</v>
      </c>
      <c r="AU33" s="20"/>
      <c r="AV33" s="17">
        <f t="shared" si="54"/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4">
        <v>28689</v>
      </c>
      <c r="BE33" s="64"/>
      <c r="BF33" s="64">
        <v>148706</v>
      </c>
      <c r="BG33" s="20"/>
      <c r="BH33" s="17">
        <f t="shared" si="55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4">
        <v>28493</v>
      </c>
      <c r="BQ33" s="64"/>
      <c r="BR33" s="64">
        <v>147122</v>
      </c>
      <c r="BS33" s="20"/>
      <c r="BT33" s="17">
        <f t="shared" si="56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4">
        <v>28321</v>
      </c>
      <c r="CC33" s="64"/>
      <c r="CD33" s="64">
        <v>141596</v>
      </c>
      <c r="CE33" s="20"/>
      <c r="CF33" s="17">
        <f t="shared" si="57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4">
        <v>24856</v>
      </c>
      <c r="CO33" s="64"/>
      <c r="CP33" s="64">
        <v>131202</v>
      </c>
      <c r="CQ33" s="20"/>
      <c r="CR33" s="17">
        <f t="shared" si="58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4">
        <v>23182</v>
      </c>
      <c r="DA33" s="64"/>
      <c r="DB33" s="64">
        <v>122147</v>
      </c>
      <c r="DC33" s="20"/>
      <c r="DD33" s="17">
        <f t="shared" si="59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4">
        <v>21711</v>
      </c>
      <c r="DM33" s="64"/>
      <c r="DN33" s="64">
        <v>112877</v>
      </c>
      <c r="DO33" s="20"/>
      <c r="DP33" s="17">
        <f t="shared" si="60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4">
        <v>19844</v>
      </c>
      <c r="DY33" s="64"/>
      <c r="DZ33" s="64">
        <v>103583</v>
      </c>
      <c r="EA33" s="20"/>
      <c r="EB33" s="17">
        <f t="shared" si="61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4">
        <v>18181</v>
      </c>
      <c r="EK33" s="64"/>
      <c r="EL33" s="64">
        <v>96709</v>
      </c>
      <c r="EM33" s="20"/>
      <c r="EN33" s="17">
        <f t="shared" si="62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4">EJ33-DX33</f>
        <v>-1663</v>
      </c>
      <c r="EW33" s="54">
        <f t="shared" ref="EW33:EW34" si="65">EV33/DX33</f>
        <v>-8.3803668615198543E-2</v>
      </c>
      <c r="EX33" s="24">
        <f t="shared" ref="EX33:EX34" si="66">EL33-DZ33</f>
        <v>-6874</v>
      </c>
      <c r="EY33" s="54">
        <f t="shared" ref="EY33:EY34" si="67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8">EJ33-DL33</f>
        <v>-3530</v>
      </c>
      <c r="FI33" s="54">
        <f t="shared" ref="FI33:FI34" si="69">FH33/DL33</f>
        <v>-0.16259039196720557</v>
      </c>
      <c r="FJ33" s="24">
        <f t="shared" ref="FJ33:FJ34" si="70">EL33-DN33</f>
        <v>-16168</v>
      </c>
      <c r="FK33" s="54">
        <f t="shared" ref="FK33:FK34" si="71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5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2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2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4">
        <v>4242</v>
      </c>
      <c r="AS34" s="67"/>
      <c r="AT34" s="64">
        <v>28829</v>
      </c>
      <c r="AU34" s="20"/>
      <c r="AV34" s="17">
        <f t="shared" si="54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4">
        <v>4704</v>
      </c>
      <c r="BE34" s="67"/>
      <c r="BF34" s="64">
        <v>30407</v>
      </c>
      <c r="BG34" s="20"/>
      <c r="BH34" s="17">
        <f t="shared" si="55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4">
        <v>4636</v>
      </c>
      <c r="BQ34" s="67"/>
      <c r="BR34" s="64">
        <v>30499</v>
      </c>
      <c r="BS34" s="20"/>
      <c r="BT34" s="17">
        <f t="shared" si="56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4">
        <v>4836</v>
      </c>
      <c r="CC34" s="67"/>
      <c r="CD34" s="64">
        <v>31708</v>
      </c>
      <c r="CE34" s="20"/>
      <c r="CF34" s="17">
        <f t="shared" si="57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4">
        <v>4462</v>
      </c>
      <c r="CO34" s="67"/>
      <c r="CP34" s="64">
        <v>30710</v>
      </c>
      <c r="CQ34" s="20"/>
      <c r="CR34" s="17">
        <f t="shared" si="58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4">
        <v>4553</v>
      </c>
      <c r="DA34" s="67"/>
      <c r="DB34" s="64">
        <v>30477</v>
      </c>
      <c r="DC34" s="20"/>
      <c r="DD34" s="17">
        <f t="shared" si="59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4">
        <v>4317</v>
      </c>
      <c r="DM34" s="67"/>
      <c r="DN34" s="64">
        <v>28623</v>
      </c>
      <c r="DO34" s="20"/>
      <c r="DP34" s="17">
        <f t="shared" si="60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4">
        <v>3711</v>
      </c>
      <c r="DY34" s="67"/>
      <c r="DZ34" s="64">
        <v>25256</v>
      </c>
      <c r="EA34" s="20"/>
      <c r="EB34" s="17">
        <f t="shared" si="61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4">
        <v>3578</v>
      </c>
      <c r="EK34" s="67"/>
      <c r="EL34" s="64">
        <v>25043</v>
      </c>
      <c r="EM34" s="20"/>
      <c r="EN34" s="17">
        <f t="shared" si="62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4"/>
        <v>-133</v>
      </c>
      <c r="EW34" s="54">
        <f t="shared" si="65"/>
        <v>-3.5839396389113445E-2</v>
      </c>
      <c r="EX34" s="24">
        <f t="shared" si="66"/>
        <v>-213</v>
      </c>
      <c r="EY34" s="54">
        <f t="shared" si="67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8"/>
        <v>-739</v>
      </c>
      <c r="FI34" s="54">
        <f t="shared" si="69"/>
        <v>-0.17118369237896688</v>
      </c>
      <c r="FJ34" s="24">
        <f t="shared" si="70"/>
        <v>-3580</v>
      </c>
      <c r="FK34" s="54">
        <f t="shared" si="71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3" t="s">
        <v>55</v>
      </c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3" t="s">
        <v>55</v>
      </c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</row>
    <row r="39" spans="1:169" s="26" customFormat="1" x14ac:dyDescent="0.25">
      <c r="A39" s="30" t="s">
        <v>37</v>
      </c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</row>
    <row r="40" spans="1:169" s="26" customFormat="1" x14ac:dyDescent="0.25">
      <c r="A40" s="30" t="s">
        <v>38</v>
      </c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62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1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9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8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7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6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4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3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2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1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8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41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40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9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8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7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Moraine Valley Community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16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Moraine Valley Overview</vt:lpstr>
      <vt:lpstr>'Moraine Valley Overview'!Print_Area</vt:lpstr>
      <vt:lpstr>'Moraine Valley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2016-12-22T18:43:13Z</cp:lastPrinted>
  <dcterms:created xsi:type="dcterms:W3CDTF">2010-06-25T14:35:16Z</dcterms:created>
  <dcterms:modified xsi:type="dcterms:W3CDTF">2019-01-04T16:56:57Z</dcterms:modified>
</cp:coreProperties>
</file>